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3" i="1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E16"/>
  <c r="F16"/>
  <c r="F15"/>
  <c r="E15"/>
  <c r="F14"/>
  <c r="E14"/>
  <c r="F13"/>
  <c r="E13"/>
  <c r="F12"/>
  <c r="E12"/>
  <c r="F11"/>
  <c r="E11"/>
  <c r="F10"/>
  <c r="E10"/>
  <c r="F9"/>
  <c r="E9"/>
  <c r="F8"/>
  <c r="E8"/>
  <c r="F7"/>
  <c r="E7"/>
</calcChain>
</file>

<file path=xl/sharedStrings.xml><?xml version="1.0" encoding="utf-8"?>
<sst xmlns="http://schemas.openxmlformats.org/spreadsheetml/2006/main" count="156" uniqueCount="61">
  <si>
    <t>РЕЕСТР</t>
  </si>
  <si>
    <t>Муниципального недвижемого имущества МО "Муравьевское"</t>
  </si>
  <si>
    <t>Раздел 1</t>
  </si>
  <si>
    <t>Стоимость обекта недвижемости</t>
  </si>
  <si>
    <t>№ п/п</t>
  </si>
  <si>
    <t xml:space="preserve">Наименование обекта недвижемости, его краткая хароктеристика </t>
  </si>
  <si>
    <t>Местоположение (адрес) обекта</t>
  </si>
  <si>
    <t>Кадастровый номер обекта недвижемости</t>
  </si>
  <si>
    <t>балансовая стоимость, (руб.)</t>
  </si>
  <si>
    <t>Амортизация (износ), (руб)</t>
  </si>
  <si>
    <t>Кадастровая стоимость, (руб.)</t>
  </si>
  <si>
    <t>Дата основание возникновения (прекращения) права муниципальной собственности на недвижимое имущество</t>
  </si>
  <si>
    <t>Сведенье о право обладателе муниципального недвижимого имущества</t>
  </si>
  <si>
    <t>Обременения</t>
  </si>
  <si>
    <t>Здание конторы</t>
  </si>
  <si>
    <t xml:space="preserve">Здание котельной </t>
  </si>
  <si>
    <t>д.Вороновская</t>
  </si>
  <si>
    <t>корт хоккейный</t>
  </si>
  <si>
    <t>раздевалка хоккейного корта</t>
  </si>
  <si>
    <t>16/100 Сценической площадки</t>
  </si>
  <si>
    <t>ВЛ-0,4 протяженностью 0,2 км</t>
  </si>
  <si>
    <t>Вл-0,4 протяженностью 0,3км</t>
  </si>
  <si>
    <t>Дымовая труба</t>
  </si>
  <si>
    <t>ул 70 лет Октября и ул Школьная</t>
  </si>
  <si>
    <t xml:space="preserve">Водопровод </t>
  </si>
  <si>
    <t xml:space="preserve">Жилой дом </t>
  </si>
  <si>
    <t>д.Горка Муравьевская ул.70 лет Октября,д.11</t>
  </si>
  <si>
    <t>д.Горка Муравьевская ул.70 лет Октября,д.11а</t>
  </si>
  <si>
    <t>д.Горка Муравьевская ул.70 лет Октября,д.13</t>
  </si>
  <si>
    <t>д.Горка Муравьевская ул.70 лет Октября,д.13а</t>
  </si>
  <si>
    <t>д.Горка Муравьевская ул.70 лет Октября,д.15</t>
  </si>
  <si>
    <t>д.Горка Муравьевская ул.70 лет Октября,д.17</t>
  </si>
  <si>
    <t>Здание комплексной трансформаторной подстанции-250</t>
  </si>
  <si>
    <t>Здание теплового пункта</t>
  </si>
  <si>
    <t>Остановка автобусная</t>
  </si>
  <si>
    <t xml:space="preserve">Канализация </t>
  </si>
  <si>
    <t xml:space="preserve">квартира </t>
  </si>
  <si>
    <t>д.Горка Муравьевская, ул. 70 лет Октября, д.11, кв.3</t>
  </si>
  <si>
    <t>д.Горка Муравьевская, ул. 70 лет Октября, д.11, кв.7</t>
  </si>
  <si>
    <t>д.Горка Муравьевская, ул. 70 лет Октября, д.11а, кв.1</t>
  </si>
  <si>
    <t>д.Горка Муравьевская, ул. 70 лет Октября, д.11а, кв.2</t>
  </si>
  <si>
    <t>д.Горка Муравьевская, ул. 70 лет Октября, д.11а, кв.6</t>
  </si>
  <si>
    <t>д.Горка Муравьевская, ул. 70 лет Октября, д.11а, кв.7</t>
  </si>
  <si>
    <t>д.Горка Муравьевская, ул. 70 лет Октября, д.11а, кв.10</t>
  </si>
  <si>
    <t>д.Горка Муравьевская, ул. 70 лет Октября, д.11а, кв.11</t>
  </si>
  <si>
    <t>д.Горка Муравьевская, ул. 70 лет Октября, д.13, кв.8</t>
  </si>
  <si>
    <t>д.Горка Муравьевская, ул. 70 лет Октября, д.13, кв.13</t>
  </si>
  <si>
    <t>д.Горка Муравьевская, ул. 70 лет Октября, д.13а, кв.5</t>
  </si>
  <si>
    <t>д.Горка Муравьевская, ул. 70 лет Октября, д.13а, кв.10</t>
  </si>
  <si>
    <t>д.Горка Муравьевская, ул. 70 лет Октября, д.13а, кв.1</t>
  </si>
  <si>
    <t>д.Горка Муравьевская, ул. 70 лет Октября, д.13а, кв.13</t>
  </si>
  <si>
    <t>д.Горка Муравьевская, ул. 70 лет Октября, д.15, кв.1</t>
  </si>
  <si>
    <t>д.Горка Муравьевская, ул. 70 лет Октября, д.17, кв.2</t>
  </si>
  <si>
    <t xml:space="preserve">пожарный водоем </t>
  </si>
  <si>
    <t>д.Горка Муравьевская ул.Энергетиков</t>
  </si>
  <si>
    <t xml:space="preserve">Помещение котельной </t>
  </si>
  <si>
    <t>Шоссейная, д.19</t>
  </si>
  <si>
    <t>д.Горка Муравьевская, ул. 70 лет Октября, д.17, кв.4</t>
  </si>
  <si>
    <t xml:space="preserve">Администрация МО "Муравьевское" 165150 Архангельсая обл., Вельский район, д. Вороновская, д. 1 б, стр.4  </t>
  </si>
  <si>
    <t>нет</t>
  </si>
  <si>
    <t>нт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</si>
</sst>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>
      <selection activeCell="K3" sqref="K3"/>
    </sheetView>
  </sheetViews>
  <sheetFormatPr defaultRowHeight="15"/>
  <cols>
    <col min="1" max="1" width="3" customWidth="1"/>
    <col min="2" max="2" width="8" customWidth="1"/>
    <col min="3" max="3" width="6.42578125" customWidth="1"/>
    <col min="4" max="4" width="4.85546875" customWidth="1"/>
    <col min="5" max="5" width="11.28515625" bestFit="1" customWidth="1"/>
    <col min="6" max="6" width="11.28515625" customWidth="1"/>
    <col min="7" max="7" width="6.42578125" customWidth="1"/>
    <col min="8" max="8" width="11.28515625" customWidth="1"/>
    <col min="9" max="9" width="15.5703125" customWidth="1"/>
    <col min="10" max="10" width="10.5703125" customWidth="1"/>
  </cols>
  <sheetData>
    <row r="1" spans="1:10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6"/>
    </row>
    <row r="3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6"/>
    </row>
    <row r="4" spans="1:10" ht="19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3</v>
      </c>
      <c r="F4" s="9"/>
      <c r="G4" s="9"/>
      <c r="H4" s="9" t="s">
        <v>11</v>
      </c>
      <c r="I4" s="9" t="s">
        <v>12</v>
      </c>
      <c r="J4" s="10" t="s">
        <v>13</v>
      </c>
    </row>
    <row r="5" spans="1:10" ht="102" customHeight="1">
      <c r="A5" s="9"/>
      <c r="B5" s="9"/>
      <c r="C5" s="9"/>
      <c r="D5" s="9"/>
      <c r="E5" s="7" t="s">
        <v>8</v>
      </c>
      <c r="F5" s="7" t="s">
        <v>9</v>
      </c>
      <c r="G5" s="7" t="s">
        <v>10</v>
      </c>
      <c r="H5" s="9"/>
      <c r="I5" s="9"/>
      <c r="J5" s="10"/>
    </row>
    <row r="6" spans="1:10" ht="81.75" customHeight="1">
      <c r="A6" s="7">
        <v>1</v>
      </c>
      <c r="B6" s="7" t="s">
        <v>14</v>
      </c>
      <c r="C6" s="7"/>
      <c r="D6" s="7"/>
      <c r="E6" s="8">
        <v>833057</v>
      </c>
      <c r="F6" s="8">
        <v>833057</v>
      </c>
      <c r="G6" s="8"/>
      <c r="H6" s="8">
        <v>0</v>
      </c>
      <c r="I6" s="7" t="s">
        <v>58</v>
      </c>
      <c r="J6" s="6" t="s">
        <v>59</v>
      </c>
    </row>
    <row r="7" spans="1:10" ht="78.75">
      <c r="A7" s="7">
        <v>2</v>
      </c>
      <c r="B7" s="7" t="s">
        <v>15</v>
      </c>
      <c r="C7" s="7" t="s">
        <v>16</v>
      </c>
      <c r="D7" s="7"/>
      <c r="E7" s="8">
        <f>789097.25</f>
        <v>789097.25</v>
      </c>
      <c r="F7" s="8">
        <f>789097.25</f>
        <v>789097.25</v>
      </c>
      <c r="G7" s="8"/>
      <c r="H7" s="8">
        <v>0</v>
      </c>
      <c r="I7" s="7" t="s">
        <v>58</v>
      </c>
      <c r="J7" s="6" t="s">
        <v>60</v>
      </c>
    </row>
    <row r="8" spans="1:10" ht="78.75">
      <c r="A8" s="7">
        <v>3</v>
      </c>
      <c r="B8" s="7" t="s">
        <v>17</v>
      </c>
      <c r="C8" s="7"/>
      <c r="D8" s="7"/>
      <c r="E8" s="8">
        <f>1139000</f>
        <v>1139000</v>
      </c>
      <c r="F8" s="8">
        <f>1139000</f>
        <v>1139000</v>
      </c>
      <c r="G8" s="8"/>
      <c r="H8" s="8">
        <v>0</v>
      </c>
      <c r="I8" s="7" t="s">
        <v>58</v>
      </c>
      <c r="J8" s="6" t="s">
        <v>59</v>
      </c>
    </row>
    <row r="9" spans="1:10" ht="78.75">
      <c r="A9" s="7">
        <v>4</v>
      </c>
      <c r="B9" s="7" t="s">
        <v>18</v>
      </c>
      <c r="C9" s="7"/>
      <c r="D9" s="7"/>
      <c r="E9" s="8">
        <f>176988</f>
        <v>176988</v>
      </c>
      <c r="F9" s="8">
        <f>176988</f>
        <v>176988</v>
      </c>
      <c r="G9" s="8"/>
      <c r="H9" s="8">
        <v>0</v>
      </c>
      <c r="I9" s="7" t="s">
        <v>58</v>
      </c>
      <c r="J9" s="6" t="s">
        <v>59</v>
      </c>
    </row>
    <row r="10" spans="1:10" ht="78.75">
      <c r="A10" s="7">
        <v>5</v>
      </c>
      <c r="B10" s="7" t="s">
        <v>19</v>
      </c>
      <c r="C10" s="7"/>
      <c r="D10" s="7"/>
      <c r="E10" s="8">
        <f>23000</f>
        <v>23000</v>
      </c>
      <c r="F10" s="8">
        <f>23000</f>
        <v>23000</v>
      </c>
      <c r="G10" s="8"/>
      <c r="H10" s="8">
        <v>0</v>
      </c>
      <c r="I10" s="7" t="s">
        <v>58</v>
      </c>
      <c r="J10" s="6" t="s">
        <v>59</v>
      </c>
    </row>
    <row r="11" spans="1:10" ht="78.75">
      <c r="A11" s="7">
        <v>6</v>
      </c>
      <c r="B11" s="7" t="s">
        <v>20</v>
      </c>
      <c r="C11" s="7"/>
      <c r="D11" s="7"/>
      <c r="E11" s="8">
        <f>23708.91</f>
        <v>23708.91</v>
      </c>
      <c r="F11" s="8">
        <f>23708.91</f>
        <v>23708.91</v>
      </c>
      <c r="G11" s="8"/>
      <c r="H11" s="8">
        <v>0</v>
      </c>
      <c r="I11" s="7" t="s">
        <v>58</v>
      </c>
      <c r="J11" s="6" t="s">
        <v>59</v>
      </c>
    </row>
    <row r="12" spans="1:10" ht="78.75">
      <c r="A12" s="7">
        <v>7</v>
      </c>
      <c r="B12" s="7" t="s">
        <v>21</v>
      </c>
      <c r="C12" s="7"/>
      <c r="D12" s="7"/>
      <c r="E12" s="8">
        <f>30801.33</f>
        <v>30801.33</v>
      </c>
      <c r="F12" s="8">
        <f>30801.33</f>
        <v>30801.33</v>
      </c>
      <c r="G12" s="8"/>
      <c r="H12" s="8">
        <v>0</v>
      </c>
      <c r="I12" s="7" t="s">
        <v>58</v>
      </c>
      <c r="J12" s="6" t="s">
        <v>59</v>
      </c>
    </row>
    <row r="13" spans="1:10" ht="78.75">
      <c r="A13" s="7">
        <v>8</v>
      </c>
      <c r="B13" s="7" t="s">
        <v>24</v>
      </c>
      <c r="C13" s="7" t="s">
        <v>23</v>
      </c>
      <c r="D13" s="7"/>
      <c r="E13" s="8">
        <f>333842</f>
        <v>333842</v>
      </c>
      <c r="F13" s="8">
        <f>333842</f>
        <v>333842</v>
      </c>
      <c r="G13" s="8"/>
      <c r="H13" s="8">
        <v>0</v>
      </c>
      <c r="I13" s="7" t="s">
        <v>58</v>
      </c>
      <c r="J13" s="6" t="s">
        <v>59</v>
      </c>
    </row>
    <row r="14" spans="1:10" ht="78.75">
      <c r="A14" s="7">
        <v>9</v>
      </c>
      <c r="B14" s="7" t="s">
        <v>22</v>
      </c>
      <c r="C14" s="7"/>
      <c r="D14" s="7"/>
      <c r="E14" s="8">
        <f>137088</f>
        <v>137088</v>
      </c>
      <c r="F14" s="8">
        <f>137088</f>
        <v>137088</v>
      </c>
      <c r="G14" s="8"/>
      <c r="H14" s="8">
        <v>0</v>
      </c>
      <c r="I14" s="7" t="s">
        <v>58</v>
      </c>
      <c r="J14" s="6" t="s">
        <v>59</v>
      </c>
    </row>
    <row r="15" spans="1:10" ht="78.75">
      <c r="A15" s="7">
        <v>10</v>
      </c>
      <c r="B15" s="7" t="s">
        <v>25</v>
      </c>
      <c r="C15" s="7" t="s">
        <v>26</v>
      </c>
      <c r="D15" s="7"/>
      <c r="E15" s="8">
        <f>-45007.99</f>
        <v>-45007.99</v>
      </c>
      <c r="F15" s="8">
        <f>-45007.99</f>
        <v>-45007.99</v>
      </c>
      <c r="G15" s="8"/>
      <c r="H15" s="8">
        <v>0</v>
      </c>
      <c r="I15" s="7" t="s">
        <v>58</v>
      </c>
      <c r="J15" s="6" t="s">
        <v>59</v>
      </c>
    </row>
    <row r="16" spans="1:10" ht="78.75">
      <c r="A16" s="7">
        <v>11</v>
      </c>
      <c r="B16" s="7" t="s">
        <v>25</v>
      </c>
      <c r="C16" s="7" t="s">
        <v>27</v>
      </c>
      <c r="D16" s="7"/>
      <c r="E16" s="8">
        <f>-108006.6</f>
        <v>-108006.6</v>
      </c>
      <c r="F16" s="8">
        <f>-108006.6</f>
        <v>-108006.6</v>
      </c>
      <c r="G16" s="8"/>
      <c r="H16" s="8">
        <v>0</v>
      </c>
      <c r="I16" s="7" t="s">
        <v>58</v>
      </c>
      <c r="J16" s="6" t="s">
        <v>59</v>
      </c>
    </row>
    <row r="17" spans="1:10" ht="78.75">
      <c r="A17" s="7">
        <v>12</v>
      </c>
      <c r="B17" s="7" t="s">
        <v>25</v>
      </c>
      <c r="C17" s="7" t="s">
        <v>28</v>
      </c>
      <c r="D17" s="7"/>
      <c r="E17" s="8">
        <f>-23400.61</f>
        <v>-23400.61</v>
      </c>
      <c r="F17" s="8">
        <f>-23400.61</f>
        <v>-23400.61</v>
      </c>
      <c r="G17" s="8"/>
      <c r="H17" s="8">
        <v>0</v>
      </c>
      <c r="I17" s="7" t="s">
        <v>58</v>
      </c>
      <c r="J17" s="6" t="s">
        <v>59</v>
      </c>
    </row>
    <row r="18" spans="1:10" ht="78.75">
      <c r="A18" s="7">
        <v>13</v>
      </c>
      <c r="B18" s="7" t="s">
        <v>25</v>
      </c>
      <c r="C18" s="7" t="s">
        <v>29</v>
      </c>
      <c r="D18" s="7"/>
      <c r="E18" s="8">
        <f>-22317.05</f>
        <v>-22317.05</v>
      </c>
      <c r="F18" s="8">
        <f>-22317.05</f>
        <v>-22317.05</v>
      </c>
      <c r="G18" s="8"/>
      <c r="H18" s="8">
        <v>0</v>
      </c>
      <c r="I18" s="7" t="s">
        <v>58</v>
      </c>
      <c r="J18" s="6" t="s">
        <v>59</v>
      </c>
    </row>
    <row r="19" spans="1:10" ht="78.75">
      <c r="A19" s="7">
        <v>14</v>
      </c>
      <c r="B19" s="7" t="s">
        <v>25</v>
      </c>
      <c r="C19" s="7" t="s">
        <v>30</v>
      </c>
      <c r="D19" s="7"/>
      <c r="E19" s="8">
        <f>-17898.76</f>
        <v>-17898.759999999998</v>
      </c>
      <c r="F19" s="8">
        <f>-17898.76</f>
        <v>-17898.759999999998</v>
      </c>
      <c r="G19" s="8"/>
      <c r="H19" s="8">
        <v>0</v>
      </c>
      <c r="I19" s="7" t="s">
        <v>58</v>
      </c>
      <c r="J19" s="6" t="s">
        <v>59</v>
      </c>
    </row>
    <row r="20" spans="1:10" ht="78.75">
      <c r="A20" s="7">
        <v>15</v>
      </c>
      <c r="B20" s="7" t="s">
        <v>25</v>
      </c>
      <c r="C20" s="7" t="s">
        <v>31</v>
      </c>
      <c r="D20" s="7"/>
      <c r="E20" s="8">
        <f>-36099.99</f>
        <v>-36099.99</v>
      </c>
      <c r="F20" s="8">
        <f>-36099.99</f>
        <v>-36099.99</v>
      </c>
      <c r="G20" s="8"/>
      <c r="H20" s="8">
        <v>0</v>
      </c>
      <c r="I20" s="7" t="s">
        <v>58</v>
      </c>
      <c r="J20" s="6" t="s">
        <v>59</v>
      </c>
    </row>
    <row r="21" spans="1:10" ht="78.75">
      <c r="A21" s="7">
        <v>16</v>
      </c>
      <c r="B21" s="7" t="s">
        <v>32</v>
      </c>
      <c r="C21" s="7"/>
      <c r="D21" s="7"/>
      <c r="E21" s="8">
        <f>931800</f>
        <v>931800</v>
      </c>
      <c r="F21" s="8">
        <f>931800</f>
        <v>931800</v>
      </c>
      <c r="G21" s="8"/>
      <c r="H21" s="8">
        <v>0</v>
      </c>
      <c r="I21" s="7" t="s">
        <v>58</v>
      </c>
      <c r="J21" s="6" t="s">
        <v>59</v>
      </c>
    </row>
    <row r="22" spans="1:10" ht="78.75">
      <c r="A22" s="7">
        <v>17</v>
      </c>
      <c r="B22" s="7" t="s">
        <v>33</v>
      </c>
      <c r="C22" s="7"/>
      <c r="D22" s="7"/>
      <c r="E22" s="8">
        <f>43065</f>
        <v>43065</v>
      </c>
      <c r="F22" s="8">
        <f>43065</f>
        <v>43065</v>
      </c>
      <c r="G22" s="8"/>
      <c r="H22" s="8">
        <v>0</v>
      </c>
      <c r="I22" s="7" t="s">
        <v>58</v>
      </c>
      <c r="J22" s="6" t="s">
        <v>59</v>
      </c>
    </row>
    <row r="23" spans="1:10" ht="78.75">
      <c r="A23" s="7">
        <v>18</v>
      </c>
      <c r="B23" s="7" t="s">
        <v>35</v>
      </c>
      <c r="C23" s="7" t="s">
        <v>23</v>
      </c>
      <c r="D23" s="7"/>
      <c r="E23" s="8">
        <f>1466158</f>
        <v>1466158</v>
      </c>
      <c r="F23" s="8">
        <f>1466158</f>
        <v>1466158</v>
      </c>
      <c r="G23" s="8"/>
      <c r="H23" s="8">
        <v>0</v>
      </c>
      <c r="I23" s="7" t="s">
        <v>58</v>
      </c>
      <c r="J23" s="6" t="s">
        <v>59</v>
      </c>
    </row>
    <row r="24" spans="1:10" ht="78.75">
      <c r="A24" s="7">
        <v>19</v>
      </c>
      <c r="B24" s="7" t="s">
        <v>36</v>
      </c>
      <c r="C24" s="7" t="s">
        <v>37</v>
      </c>
      <c r="D24" s="7"/>
      <c r="E24" s="8">
        <f>24964.67</f>
        <v>24964.67</v>
      </c>
      <c r="F24" s="8">
        <f>24964.67</f>
        <v>24964.67</v>
      </c>
      <c r="G24" s="8"/>
      <c r="H24" s="8">
        <v>0</v>
      </c>
      <c r="I24" s="7" t="s">
        <v>58</v>
      </c>
      <c r="J24" s="6" t="s">
        <v>59</v>
      </c>
    </row>
    <row r="25" spans="1:10" ht="78.75">
      <c r="A25" s="7">
        <v>20</v>
      </c>
      <c r="B25" s="7" t="s">
        <v>36</v>
      </c>
      <c r="C25" s="7" t="s">
        <v>38</v>
      </c>
      <c r="D25" s="7"/>
      <c r="E25" s="8">
        <f>20043.32</f>
        <v>20043.32</v>
      </c>
      <c r="F25" s="8">
        <f>20043.32</f>
        <v>20043.32</v>
      </c>
      <c r="G25" s="8"/>
      <c r="H25" s="8">
        <v>0</v>
      </c>
      <c r="I25" s="7" t="s">
        <v>58</v>
      </c>
      <c r="J25" s="6" t="s">
        <v>59</v>
      </c>
    </row>
    <row r="26" spans="1:10" ht="78.75">
      <c r="A26" s="7">
        <v>21</v>
      </c>
      <c r="B26" s="7" t="s">
        <v>36</v>
      </c>
      <c r="C26" s="7" t="s">
        <v>39</v>
      </c>
      <c r="D26" s="7"/>
      <c r="E26" s="8">
        <f>21443.1</f>
        <v>21443.1</v>
      </c>
      <c r="F26" s="8">
        <f>21443.1</f>
        <v>21443.1</v>
      </c>
      <c r="G26" s="8"/>
      <c r="H26" s="8">
        <v>0</v>
      </c>
      <c r="I26" s="7" t="s">
        <v>58</v>
      </c>
      <c r="J26" s="6" t="s">
        <v>59</v>
      </c>
    </row>
    <row r="27" spans="1:10" ht="78.75">
      <c r="A27" s="7">
        <v>22</v>
      </c>
      <c r="B27" s="7" t="s">
        <v>36</v>
      </c>
      <c r="C27" s="7" t="s">
        <v>40</v>
      </c>
      <c r="D27" s="7"/>
      <c r="E27" s="8">
        <f>17029.57</f>
        <v>17029.57</v>
      </c>
      <c r="F27" s="8">
        <f>17029.57</f>
        <v>17029.57</v>
      </c>
      <c r="G27" s="8"/>
      <c r="H27" s="8">
        <v>0</v>
      </c>
      <c r="I27" s="7" t="s">
        <v>58</v>
      </c>
      <c r="J27" s="6" t="s">
        <v>59</v>
      </c>
    </row>
    <row r="28" spans="1:10" ht="78.75">
      <c r="A28" s="7">
        <v>23</v>
      </c>
      <c r="B28" s="7" t="s">
        <v>36</v>
      </c>
      <c r="C28" s="7" t="s">
        <v>41</v>
      </c>
      <c r="D28" s="7"/>
      <c r="E28" s="8">
        <f>13074.04</f>
        <v>13074.04</v>
      </c>
      <c r="F28" s="8">
        <f>13074.04</f>
        <v>13074.04</v>
      </c>
      <c r="G28" s="8"/>
      <c r="H28" s="8">
        <v>0</v>
      </c>
      <c r="I28" s="7" t="s">
        <v>58</v>
      </c>
      <c r="J28" s="6" t="s">
        <v>59</v>
      </c>
    </row>
    <row r="29" spans="1:10" ht="78.75">
      <c r="A29" s="7">
        <v>24</v>
      </c>
      <c r="B29" s="7" t="s">
        <v>36</v>
      </c>
      <c r="C29" s="7" t="s">
        <v>42</v>
      </c>
      <c r="D29" s="7"/>
      <c r="E29" s="8">
        <f>16863.02</f>
        <v>16863.02</v>
      </c>
      <c r="F29" s="8">
        <f>16863.02</f>
        <v>16863.02</v>
      </c>
      <c r="G29" s="8"/>
      <c r="H29" s="8">
        <v>0</v>
      </c>
      <c r="I29" s="7" t="s">
        <v>58</v>
      </c>
      <c r="J29" s="6" t="s">
        <v>59</v>
      </c>
    </row>
    <row r="30" spans="1:10" ht="78.75">
      <c r="A30" s="7">
        <v>25</v>
      </c>
      <c r="B30" s="7" t="s">
        <v>36</v>
      </c>
      <c r="C30" s="7" t="s">
        <v>43</v>
      </c>
      <c r="D30" s="7"/>
      <c r="E30" s="8">
        <f>22567.3</f>
        <v>22567.3</v>
      </c>
      <c r="F30" s="8">
        <f>22567.3</f>
        <v>22567.3</v>
      </c>
      <c r="G30" s="8"/>
      <c r="H30" s="8">
        <v>0</v>
      </c>
      <c r="I30" s="7" t="s">
        <v>58</v>
      </c>
      <c r="J30" s="6" t="s">
        <v>59</v>
      </c>
    </row>
    <row r="31" spans="1:10" ht="78.75">
      <c r="A31" s="7">
        <v>26</v>
      </c>
      <c r="B31" s="7" t="s">
        <v>36</v>
      </c>
      <c r="C31" s="7" t="s">
        <v>44</v>
      </c>
      <c r="D31" s="7"/>
      <c r="E31" s="8">
        <f>17029.57</f>
        <v>17029.57</v>
      </c>
      <c r="F31" s="8">
        <f>17029.57</f>
        <v>17029.57</v>
      </c>
      <c r="G31" s="8"/>
      <c r="H31" s="8">
        <v>0</v>
      </c>
      <c r="I31" s="7" t="s">
        <v>58</v>
      </c>
      <c r="J31" s="6" t="s">
        <v>59</v>
      </c>
    </row>
    <row r="32" spans="1:10" ht="78.75">
      <c r="A32" s="7">
        <v>27</v>
      </c>
      <c r="B32" s="7" t="s">
        <v>36</v>
      </c>
      <c r="C32" s="7" t="s">
        <v>45</v>
      </c>
      <c r="D32" s="7"/>
      <c r="E32" s="8">
        <f>8507.17</f>
        <v>8507.17</v>
      </c>
      <c r="F32" s="8">
        <f>8507.17</f>
        <v>8507.17</v>
      </c>
      <c r="G32" s="8"/>
      <c r="H32" s="8">
        <v>0</v>
      </c>
      <c r="I32" s="7" t="s">
        <v>58</v>
      </c>
      <c r="J32" s="6" t="s">
        <v>59</v>
      </c>
    </row>
    <row r="33" spans="1:10" ht="78.75">
      <c r="A33" s="7">
        <v>28</v>
      </c>
      <c r="B33" s="7" t="s">
        <v>36</v>
      </c>
      <c r="C33" s="7" t="s">
        <v>46</v>
      </c>
      <c r="D33" s="7"/>
      <c r="E33" s="8">
        <f>14893.44</f>
        <v>14893.44</v>
      </c>
      <c r="F33" s="8">
        <f>14893.44</f>
        <v>14893.44</v>
      </c>
      <c r="G33" s="8"/>
      <c r="H33" s="8">
        <v>0</v>
      </c>
      <c r="I33" s="7" t="s">
        <v>58</v>
      </c>
      <c r="J33" s="6" t="s">
        <v>59</v>
      </c>
    </row>
    <row r="34" spans="1:10" ht="78.75">
      <c r="A34" s="7">
        <v>29</v>
      </c>
      <c r="B34" s="7" t="s">
        <v>36</v>
      </c>
      <c r="C34" s="7" t="s">
        <v>47</v>
      </c>
      <c r="D34" s="7"/>
      <c r="E34" s="8">
        <f>4270.98</f>
        <v>4270.9799999999996</v>
      </c>
      <c r="F34" s="8">
        <f>4270.98</f>
        <v>4270.9799999999996</v>
      </c>
      <c r="G34" s="8"/>
      <c r="H34" s="8">
        <v>0</v>
      </c>
      <c r="I34" s="7" t="s">
        <v>58</v>
      </c>
      <c r="J34" s="6" t="s">
        <v>59</v>
      </c>
    </row>
    <row r="35" spans="1:10" ht="78.75">
      <c r="A35" s="7">
        <v>30</v>
      </c>
      <c r="B35" s="7" t="s">
        <v>36</v>
      </c>
      <c r="C35" s="7" t="s">
        <v>48</v>
      </c>
      <c r="D35" s="7"/>
      <c r="E35" s="8">
        <f>6265.67</f>
        <v>6265.67</v>
      </c>
      <c r="F35" s="8">
        <f>6265.67</f>
        <v>6265.67</v>
      </c>
      <c r="G35" s="8"/>
      <c r="H35" s="8">
        <v>0</v>
      </c>
      <c r="I35" s="7" t="s">
        <v>58</v>
      </c>
      <c r="J35" s="6" t="s">
        <v>59</v>
      </c>
    </row>
    <row r="36" spans="1:10" ht="78.75">
      <c r="A36" s="7">
        <v>31</v>
      </c>
      <c r="B36" s="7" t="s">
        <v>36</v>
      </c>
      <c r="C36" s="7" t="s">
        <v>49</v>
      </c>
      <c r="D36" s="7"/>
      <c r="E36" s="8">
        <f>4270.98</f>
        <v>4270.9799999999996</v>
      </c>
      <c r="F36" s="8">
        <f>4270.98</f>
        <v>4270.9799999999996</v>
      </c>
      <c r="G36" s="8"/>
      <c r="H36" s="8">
        <v>0</v>
      </c>
      <c r="I36" s="7" t="s">
        <v>58</v>
      </c>
      <c r="J36" s="6" t="s">
        <v>59</v>
      </c>
    </row>
    <row r="37" spans="1:10" ht="78.75">
      <c r="A37" s="7">
        <v>32</v>
      </c>
      <c r="B37" s="7" t="s">
        <v>36</v>
      </c>
      <c r="C37" s="7" t="s">
        <v>50</v>
      </c>
      <c r="D37" s="7"/>
      <c r="E37" s="8">
        <f>7509.42</f>
        <v>7509.42</v>
      </c>
      <c r="F37" s="8">
        <f>7509.42</f>
        <v>7509.42</v>
      </c>
      <c r="G37" s="8"/>
      <c r="H37" s="8">
        <v>0</v>
      </c>
      <c r="I37" s="7" t="s">
        <v>58</v>
      </c>
      <c r="J37" s="6" t="s">
        <v>59</v>
      </c>
    </row>
    <row r="38" spans="1:10" ht="78.75">
      <c r="A38" s="7">
        <v>33</v>
      </c>
      <c r="B38" s="7" t="s">
        <v>36</v>
      </c>
      <c r="C38" s="7" t="s">
        <v>51</v>
      </c>
      <c r="D38" s="7"/>
      <c r="E38" s="8">
        <f>17898.76</f>
        <v>17898.759999999998</v>
      </c>
      <c r="F38" s="8">
        <f>17898.76</f>
        <v>17898.759999999998</v>
      </c>
      <c r="G38" s="8"/>
      <c r="H38" s="8">
        <v>0</v>
      </c>
      <c r="I38" s="7" t="s">
        <v>58</v>
      </c>
      <c r="J38" s="6" t="s">
        <v>59</v>
      </c>
    </row>
    <row r="39" spans="1:10" ht="78.75">
      <c r="A39" s="7">
        <v>34</v>
      </c>
      <c r="B39" s="7" t="s">
        <v>36</v>
      </c>
      <c r="C39" s="7" t="s">
        <v>52</v>
      </c>
      <c r="D39" s="7"/>
      <c r="E39" s="8">
        <f>17921.37</f>
        <v>17921.37</v>
      </c>
      <c r="F39" s="8">
        <f>17921.37</f>
        <v>17921.37</v>
      </c>
      <c r="G39" s="8"/>
      <c r="H39" s="8">
        <v>0</v>
      </c>
      <c r="I39" s="7" t="s">
        <v>58</v>
      </c>
      <c r="J39" s="6" t="s">
        <v>59</v>
      </c>
    </row>
    <row r="40" spans="1:10" ht="78.75">
      <c r="A40" s="7">
        <v>35</v>
      </c>
      <c r="B40" s="7" t="s">
        <v>36</v>
      </c>
      <c r="C40" s="7" t="s">
        <v>57</v>
      </c>
      <c r="D40" s="7"/>
      <c r="E40" s="8">
        <f>18178.62</f>
        <v>18178.62</v>
      </c>
      <c r="F40" s="8">
        <f>18178.62</f>
        <v>18178.62</v>
      </c>
      <c r="G40" s="8"/>
      <c r="H40" s="8">
        <v>0</v>
      </c>
      <c r="I40" s="7" t="s">
        <v>58</v>
      </c>
      <c r="J40" s="6" t="s">
        <v>59</v>
      </c>
    </row>
    <row r="41" spans="1:10" ht="78.75">
      <c r="A41" s="7">
        <v>36</v>
      </c>
      <c r="B41" s="7" t="s">
        <v>34</v>
      </c>
      <c r="C41" s="7"/>
      <c r="D41" s="7"/>
      <c r="E41" s="8">
        <f>45000</f>
        <v>45000</v>
      </c>
      <c r="F41" s="8">
        <f>45000</f>
        <v>45000</v>
      </c>
      <c r="G41" s="8"/>
      <c r="H41" s="8">
        <v>0</v>
      </c>
      <c r="I41" s="7" t="s">
        <v>58</v>
      </c>
      <c r="J41" s="6" t="s">
        <v>59</v>
      </c>
    </row>
    <row r="42" spans="1:10" ht="78.75">
      <c r="A42" s="7">
        <v>37</v>
      </c>
      <c r="B42" s="7" t="s">
        <v>53</v>
      </c>
      <c r="C42" s="7" t="s">
        <v>54</v>
      </c>
      <c r="D42" s="7"/>
      <c r="E42" s="8">
        <f>50526.14</f>
        <v>50526.14</v>
      </c>
      <c r="F42" s="8">
        <f>50526.14</f>
        <v>50526.14</v>
      </c>
      <c r="G42" s="8"/>
      <c r="H42" s="8">
        <v>0</v>
      </c>
      <c r="I42" s="7" t="s">
        <v>58</v>
      </c>
      <c r="J42" s="6" t="s">
        <v>59</v>
      </c>
    </row>
    <row r="43" spans="1:10" ht="78.75">
      <c r="A43" s="7">
        <v>38</v>
      </c>
      <c r="B43" s="7" t="s">
        <v>55</v>
      </c>
      <c r="C43" s="7" t="s">
        <v>56</v>
      </c>
      <c r="D43" s="7"/>
      <c r="E43" s="8">
        <f>198100</f>
        <v>198100</v>
      </c>
      <c r="F43" s="8">
        <f>198100</f>
        <v>198100</v>
      </c>
      <c r="G43" s="8"/>
      <c r="H43" s="8">
        <v>0</v>
      </c>
      <c r="I43" s="7" t="s">
        <v>58</v>
      </c>
      <c r="J43" s="6" t="s">
        <v>59</v>
      </c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2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2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2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2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2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2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2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2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2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2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2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2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2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2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2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2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2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2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2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2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2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2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2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2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2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2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2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2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2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2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2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2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2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2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2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2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2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2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2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2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2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2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2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2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2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2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2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2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2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2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2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2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2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2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2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2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2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2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2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2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2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2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2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2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2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2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2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2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2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2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2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2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2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2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2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2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2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2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2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2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2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2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2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2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2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2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2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2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2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2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2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2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2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2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2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2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2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2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2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2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2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2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2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2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2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2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2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2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2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2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2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2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2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2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2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2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2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2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2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2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2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2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2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2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2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2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2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2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2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2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2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2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2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2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2"/>
    </row>
    <row r="179" spans="1:10">
      <c r="A179" s="4"/>
      <c r="B179" s="4"/>
      <c r="C179" s="4"/>
      <c r="D179" s="4"/>
      <c r="E179" s="4"/>
      <c r="F179" s="4"/>
      <c r="G179" s="4"/>
      <c r="H179" s="4"/>
      <c r="I179" s="4"/>
      <c r="J179" s="5"/>
    </row>
    <row r="180" spans="1:10">
      <c r="A180" s="4"/>
      <c r="B180" s="4"/>
      <c r="C180" s="4"/>
      <c r="D180" s="4"/>
      <c r="E180" s="4"/>
      <c r="F180" s="4"/>
      <c r="G180" s="4"/>
      <c r="H180" s="4"/>
      <c r="I180" s="4"/>
      <c r="J180" s="5"/>
    </row>
    <row r="181" spans="1:10">
      <c r="A181" s="4"/>
      <c r="B181" s="4"/>
      <c r="C181" s="4"/>
      <c r="D181" s="4"/>
      <c r="E181" s="4"/>
      <c r="F181" s="4"/>
      <c r="G181" s="4"/>
      <c r="H181" s="4"/>
      <c r="I181" s="4"/>
      <c r="J181" s="5"/>
    </row>
    <row r="182" spans="1:10">
      <c r="A182" s="4"/>
      <c r="B182" s="4"/>
      <c r="C182" s="4"/>
      <c r="D182" s="4"/>
      <c r="E182" s="4"/>
      <c r="F182" s="4"/>
      <c r="G182" s="4"/>
      <c r="H182" s="4"/>
      <c r="I182" s="4"/>
      <c r="J182" s="5"/>
    </row>
    <row r="183" spans="1:10">
      <c r="A183" s="4"/>
      <c r="B183" s="4"/>
      <c r="C183" s="4"/>
      <c r="D183" s="4"/>
      <c r="E183" s="4"/>
      <c r="F183" s="4"/>
      <c r="G183" s="4"/>
      <c r="H183" s="4"/>
      <c r="I183" s="4"/>
      <c r="J183" s="5"/>
    </row>
    <row r="184" spans="1:10">
      <c r="A184" s="4"/>
      <c r="B184" s="4"/>
      <c r="C184" s="4"/>
      <c r="D184" s="4"/>
      <c r="E184" s="4"/>
      <c r="F184" s="4"/>
      <c r="G184" s="4"/>
      <c r="H184" s="4"/>
      <c r="I184" s="4"/>
      <c r="J184" s="5"/>
    </row>
    <row r="185" spans="1:10">
      <c r="A185" s="4"/>
      <c r="B185" s="4"/>
      <c r="C185" s="4"/>
      <c r="D185" s="4"/>
      <c r="E185" s="4"/>
      <c r="F185" s="4"/>
      <c r="G185" s="4"/>
      <c r="H185" s="4"/>
      <c r="I185" s="4"/>
      <c r="J185" s="5"/>
    </row>
    <row r="186" spans="1:10">
      <c r="A186" s="4"/>
      <c r="B186" s="4"/>
      <c r="C186" s="4"/>
      <c r="D186" s="4"/>
      <c r="E186" s="4"/>
      <c r="F186" s="4"/>
      <c r="G186" s="4"/>
      <c r="H186" s="4"/>
      <c r="I186" s="4"/>
      <c r="J186" s="5"/>
    </row>
    <row r="187" spans="1:10">
      <c r="A187" s="4"/>
      <c r="B187" s="4"/>
      <c r="C187" s="4"/>
      <c r="D187" s="4"/>
      <c r="E187" s="4"/>
      <c r="F187" s="4"/>
      <c r="G187" s="4"/>
      <c r="H187" s="4"/>
      <c r="I187" s="4"/>
      <c r="J187" s="5"/>
    </row>
    <row r="188" spans="1:10">
      <c r="A188" s="4"/>
      <c r="B188" s="4"/>
      <c r="C188" s="4"/>
      <c r="D188" s="4"/>
      <c r="E188" s="4"/>
      <c r="F188" s="4"/>
      <c r="G188" s="4"/>
      <c r="H188" s="4"/>
      <c r="I188" s="4"/>
      <c r="J188" s="5"/>
    </row>
    <row r="189" spans="1:10">
      <c r="A189" s="4"/>
      <c r="B189" s="4"/>
      <c r="C189" s="4"/>
      <c r="D189" s="4"/>
      <c r="E189" s="4"/>
      <c r="F189" s="4"/>
      <c r="G189" s="4"/>
      <c r="H189" s="4"/>
      <c r="I189" s="4"/>
      <c r="J189" s="5"/>
    </row>
    <row r="190" spans="1:10">
      <c r="A190" s="4"/>
      <c r="B190" s="4"/>
      <c r="C190" s="4"/>
      <c r="D190" s="4"/>
      <c r="E190" s="4"/>
      <c r="F190" s="4"/>
      <c r="G190" s="4"/>
      <c r="H190" s="4"/>
      <c r="I190" s="4"/>
      <c r="J190" s="5"/>
    </row>
    <row r="191" spans="1:10">
      <c r="A191" s="4"/>
      <c r="B191" s="4"/>
      <c r="C191" s="4"/>
      <c r="D191" s="4"/>
      <c r="E191" s="4"/>
      <c r="F191" s="4"/>
      <c r="G191" s="4"/>
      <c r="H191" s="4"/>
      <c r="I191" s="4"/>
      <c r="J191" s="5"/>
    </row>
    <row r="192" spans="1:10">
      <c r="A192" s="4"/>
      <c r="B192" s="4"/>
      <c r="C192" s="4"/>
      <c r="D192" s="4"/>
      <c r="E192" s="4"/>
      <c r="F192" s="4"/>
      <c r="G192" s="4"/>
      <c r="H192" s="4"/>
      <c r="I192" s="4"/>
      <c r="J192" s="5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</sheetData>
  <mergeCells count="11">
    <mergeCell ref="I4:I5"/>
    <mergeCell ref="J4:J5"/>
    <mergeCell ref="A2:I2"/>
    <mergeCell ref="A3:I3"/>
    <mergeCell ref="A1:J1"/>
    <mergeCell ref="E4:G4"/>
    <mergeCell ref="A4:A5"/>
    <mergeCell ref="B4:B5"/>
    <mergeCell ref="C4:C5"/>
    <mergeCell ref="D4:D5"/>
    <mergeCell ref="H4:H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2018-10-10T06:46:37Z</dcterms:modified>
</cp:coreProperties>
</file>